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hian.saavedra\Desktop\Rendición de cuentas - Informes Word\"/>
    </mc:Choice>
  </mc:AlternateContent>
  <xr:revisionPtr revIDLastSave="0" documentId="10_ncr:100000_{5D2F90C8-F881-4320-B866-FF0AE3873DE6}" xr6:coauthVersionLast="31" xr6:coauthVersionMax="31" xr10:uidLastSave="{00000000-0000-0000-0000-000000000000}"/>
  <bookViews>
    <workbookView xWindow="240" yWindow="120" windowWidth="18060" windowHeight="7050" xr2:uid="{00000000-000D-0000-FFFF-FFFF00000000}"/>
  </bookViews>
  <sheets>
    <sheet name="REP_EPG034_EjecucionPresupuesta" sheetId="1" r:id="rId1"/>
  </sheets>
  <calcPr calcId="179017"/>
</workbook>
</file>

<file path=xl/calcChain.xml><?xml version="1.0" encoding="utf-8"?>
<calcChain xmlns="http://schemas.openxmlformats.org/spreadsheetml/2006/main">
  <c r="M32" i="1" l="1"/>
  <c r="F27" i="1" l="1"/>
  <c r="K13" i="1"/>
  <c r="J13" i="1"/>
  <c r="I13" i="1"/>
  <c r="H13" i="1"/>
  <c r="G13" i="1"/>
  <c r="F13" i="1"/>
  <c r="M26" i="1"/>
  <c r="L26" i="1"/>
  <c r="M6" i="1"/>
  <c r="L6" i="1"/>
  <c r="L13" i="1" l="1"/>
  <c r="K5" i="1" l="1"/>
  <c r="L32" i="1" l="1"/>
  <c r="K31" i="1"/>
  <c r="J31" i="1"/>
  <c r="I31" i="1"/>
  <c r="H31" i="1"/>
  <c r="G31" i="1"/>
  <c r="F31" i="1"/>
  <c r="M29" i="1"/>
  <c r="L29" i="1"/>
  <c r="M28" i="1"/>
  <c r="L28" i="1"/>
  <c r="K27" i="1"/>
  <c r="J27" i="1"/>
  <c r="I27" i="1"/>
  <c r="H27" i="1"/>
  <c r="G27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2" i="1"/>
  <c r="L12" i="1"/>
  <c r="M11" i="1"/>
  <c r="L11" i="1"/>
  <c r="M10" i="1"/>
  <c r="L10" i="1"/>
  <c r="M8" i="1"/>
  <c r="L8" i="1"/>
  <c r="M7" i="1"/>
  <c r="L7" i="1"/>
  <c r="J5" i="1"/>
  <c r="I5" i="1"/>
  <c r="H5" i="1"/>
  <c r="G5" i="1"/>
  <c r="F5" i="1"/>
  <c r="H33" i="1" l="1"/>
  <c r="M31" i="1"/>
  <c r="K33" i="1"/>
  <c r="J33" i="1"/>
  <c r="F33" i="1"/>
  <c r="G33" i="1"/>
  <c r="L5" i="1"/>
  <c r="I33" i="1"/>
  <c r="M13" i="1"/>
  <c r="M27" i="1"/>
  <c r="M5" i="1"/>
  <c r="L31" i="1"/>
  <c r="L27" i="1"/>
  <c r="M33" i="1" l="1"/>
  <c r="L33" i="1"/>
</calcChain>
</file>

<file path=xl/sharedStrings.xml><?xml version="1.0" encoding="utf-8"?>
<sst xmlns="http://schemas.openxmlformats.org/spreadsheetml/2006/main" count="155" uniqueCount="76">
  <si>
    <t>RUBRO</t>
  </si>
  <si>
    <t>FUENTE</t>
  </si>
  <si>
    <t>REC</t>
  </si>
  <si>
    <t>SIT</t>
  </si>
  <si>
    <t>DESCRIPCION</t>
  </si>
  <si>
    <t>APR. INICIAL</t>
  </si>
  <si>
    <t>PAGOS</t>
  </si>
  <si>
    <t>A-1-0-1-1</t>
  </si>
  <si>
    <t>Nación</t>
  </si>
  <si>
    <t>10</t>
  </si>
  <si>
    <t>CSF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</si>
  <si>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</si>
  <si>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</si>
  <si>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</si>
  <si>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</si>
  <si>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</si>
  <si>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</si>
  <si>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</si>
  <si>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</si>
  <si>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</si>
  <si>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</si>
  <si>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A-2-0-3</t>
  </si>
  <si>
    <t>IMPUESTOS Y MULTAS</t>
  </si>
  <si>
    <t>A-3-2-1-1</t>
  </si>
  <si>
    <t>11</t>
  </si>
  <si>
    <t>SSF</t>
  </si>
  <si>
    <t>CUOTA DE AUDITAJE CONTRANAL</t>
  </si>
  <si>
    <t>A-3-4-1-89</t>
  </si>
  <si>
    <t>ORGANIZACION MUNDIAL DE PROPIEDAD INTELECTUAL -OMPI- LEY 33/87</t>
  </si>
  <si>
    <t>A-3-6-3-20</t>
  </si>
  <si>
    <t>OTRAS TRANSFERENCIAS - PREVIO CONCEPTO DGPPN</t>
  </si>
  <si>
    <t>C-520-406-1</t>
  </si>
  <si>
    <t>A-2-0-4-1</t>
  </si>
  <si>
    <t>A-2-0-4-2</t>
  </si>
  <si>
    <t>A-2-0-4-4</t>
  </si>
  <si>
    <t>A-2-0-4-5</t>
  </si>
  <si>
    <t>A-2-0-4-6</t>
  </si>
  <si>
    <t>A-2-0-4-7</t>
  </si>
  <si>
    <t>A-2-0-4-8</t>
  </si>
  <si>
    <t>A-2-0-4-9</t>
  </si>
  <si>
    <t>A-2-0-4-10</t>
  </si>
  <si>
    <t>A-2-0-4-11</t>
  </si>
  <si>
    <t>COMPRA DE EQUIPO</t>
  </si>
  <si>
    <t>ENSERES Y EQUIPO DE OFICINA</t>
  </si>
  <si>
    <t>MATERIALES Y SUMINISTROS</t>
  </si>
  <si>
    <t>MANTENIMIENTO</t>
  </si>
  <si>
    <t>COMUNICACIONES Y TRANSPORTES</t>
  </si>
  <si>
    <t>IMPRESOS Y PUBLICACIONES</t>
  </si>
  <si>
    <t>SERVICIOS PUBLICOS</t>
  </si>
  <si>
    <t>SEGUROS</t>
  </si>
  <si>
    <t>ARRENDAMIENTOS</t>
  </si>
  <si>
    <t>VIATICOS Y GASTOS DE VIAJE</t>
  </si>
  <si>
    <t>A-2-0-4-21</t>
  </si>
  <si>
    <t>CAPACITACION, BIENESTAR SOCIAL Y ESTIMULOS</t>
  </si>
  <si>
    <t>APROPIACION ADICIONADA</t>
  </si>
  <si>
    <t>APROPIACION REDUCIDA</t>
  </si>
  <si>
    <t>APROPIACION VIGENTE</t>
  </si>
  <si>
    <t>% PAGADO</t>
  </si>
  <si>
    <t>% COMPOM</t>
  </si>
  <si>
    <t>GASTOS PERSONALES</t>
  </si>
  <si>
    <t>A-2</t>
  </si>
  <si>
    <t>GASTOS GENERALES</t>
  </si>
  <si>
    <t>A-1</t>
  </si>
  <si>
    <t>A-3</t>
  </si>
  <si>
    <t>TRANSFERENCIAS</t>
  </si>
  <si>
    <t>C-520</t>
  </si>
  <si>
    <t>INVERSION</t>
  </si>
  <si>
    <t>TOTALES</t>
  </si>
  <si>
    <t>FORTALECIMIENTO AL SISTEMA DE PROPIEDAD INTELECTUAL DE DERECHOS DE AUTOR</t>
  </si>
  <si>
    <t>CONTRIBUCIONES INHERENTES A LA NOMINA PRIVADO Y PUBLICO</t>
  </si>
  <si>
    <t>A-2-0-4-22</t>
  </si>
  <si>
    <t>GASTOS FINANCIEROS</t>
  </si>
  <si>
    <t>COMPROMISOS</t>
  </si>
  <si>
    <t>VIGENCIA 2017</t>
  </si>
  <si>
    <t>A-1-0-1-8</t>
  </si>
  <si>
    <t>OTROS GASTOS PERSONALES - DISTRIBUCION PREVIO CONCEPTO DGPPN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</si>
</sst>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_);\(&quot;$&quot;\ #,##0.00\)"/>
    <numFmt numFmtId="164" formatCode="_-* #,##0.00_-;\-* #,##0.00_-;_-* &quot;-&quot;??_-;_-@_-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b/>
      <sz val="12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b/>
      <sz val="9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1">
    <xf numFmtId="0" fontId="1" fillId="0" borderId="0" xfId="0" applyFont="1" applyFill="1" applyBorder="1"/>
    <xf numFmtId="0" fontId="6" fillId="0" borderId="0" xfId="0" applyFont="1" applyFill="1" applyBorder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8" fillId="0" borderId="0" xfId="0" applyFont="1" applyFill="1" applyBorder="1"/>
    <xf numFmtId="7" fontId="1" fillId="0" borderId="0" xfId="0" applyNumberFormat="1" applyFont="1" applyFill="1" applyBorder="1"/>
    <xf numFmtId="10" fontId="1" fillId="0" borderId="0" xfId="1" applyNumberFormat="1" applyFont="1" applyFill="1" applyBorder="1"/>
    <xf numFmtId="10" fontId="5" fillId="0" borderId="1" xfId="1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right" vertical="center" wrapText="1" readingOrder="1"/>
    </xf>
    <xf numFmtId="0" fontId="1" fillId="2" borderId="6" xfId="0" applyFont="1" applyFill="1" applyBorder="1"/>
    <xf numFmtId="10" fontId="1" fillId="2" borderId="6" xfId="1" applyNumberFormat="1" applyFont="1" applyFill="1" applyBorder="1"/>
    <xf numFmtId="10" fontId="1" fillId="2" borderId="8" xfId="1" applyNumberFormat="1" applyFont="1" applyFill="1" applyBorder="1"/>
    <xf numFmtId="0" fontId="1" fillId="2" borderId="5" xfId="0" applyFont="1" applyFill="1" applyBorder="1"/>
    <xf numFmtId="10" fontId="1" fillId="2" borderId="5" xfId="1" applyNumberFormat="1" applyFont="1" applyFill="1" applyBorder="1"/>
    <xf numFmtId="10" fontId="1" fillId="2" borderId="10" xfId="1" applyNumberFormat="1" applyFont="1" applyFill="1" applyBorder="1"/>
    <xf numFmtId="164" fontId="5" fillId="0" borderId="1" xfId="2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10" fontId="3" fillId="0" borderId="1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10" fontId="3" fillId="0" borderId="1" xfId="1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Border="1"/>
    <xf numFmtId="10" fontId="9" fillId="0" borderId="1" xfId="1" applyNumberFormat="1" applyFont="1" applyFill="1" applyBorder="1" applyAlignment="1">
      <alignment horizontal="right" vertical="center" wrapText="1" readingOrder="1"/>
    </xf>
    <xf numFmtId="4" fontId="13" fillId="3" borderId="1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10" fontId="1" fillId="0" borderId="0" xfId="1" applyNumberFormat="1" applyFont="1" applyFill="1" applyBorder="1"/>
    <xf numFmtId="4" fontId="5" fillId="0" borderId="1" xfId="2" applyNumberFormat="1" applyFont="1" applyFill="1" applyBorder="1" applyAlignment="1">
      <alignment horizontal="right" vertical="center" wrapText="1" readingOrder="1"/>
    </xf>
    <xf numFmtId="4" fontId="13" fillId="0" borderId="1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12" fillId="0" borderId="1" xfId="0" applyNumberFormat="1" applyFont="1" applyFill="1" applyBorder="1" applyAlignment="1">
      <alignment vertical="center"/>
    </xf>
    <xf numFmtId="164" fontId="1" fillId="0" borderId="0" xfId="2" applyFont="1" applyFill="1" applyBorder="1"/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 wrapText="1" readingOrder="1"/>
    </xf>
    <xf numFmtId="49" fontId="7" fillId="2" borderId="6" xfId="0" applyNumberFormat="1" applyFont="1" applyFill="1" applyBorder="1" applyAlignment="1">
      <alignment horizontal="center" vertical="center" wrapText="1" readingOrder="1"/>
    </xf>
    <xf numFmtId="49" fontId="7" fillId="2" borderId="9" xfId="0" applyNumberFormat="1" applyFont="1" applyFill="1" applyBorder="1" applyAlignment="1">
      <alignment horizontal="center" vertical="center" wrapText="1" readingOrder="1"/>
    </xf>
    <xf numFmtId="49" fontId="7" fillId="2" borderId="5" xfId="0" applyNumberFormat="1" applyFont="1" applyFill="1" applyBorder="1" applyAlignment="1">
      <alignment horizontal="center" vertical="center" wrapText="1" readingOrder="1"/>
    </xf>
  </cellXfs>
  <cellStyles count="4">
    <cellStyle name="Millares" xfId="2" builtinId="3"/>
    <cellStyle name="Millares 2" xfId="3" xr:uid="{00000000-0005-0000-0000-000001000000}"/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showGridLines="0" tabSelected="1" workbookViewId="0">
      <selection activeCell="G41" sqref="G41"/>
    </sheetView>
  </sheetViews>
  <sheetFormatPr baseColWidth="10" defaultRowHeight="15" x14ac:dyDescent="0.25"/>
  <cols>
    <col min="1" max="1" width="10.42578125" customWidth="1"/>
    <col min="2" max="2" width="6.28515625" customWidth="1"/>
    <col min="3" max="4" width="4.28515625" customWidth="1"/>
    <col min="5" max="5" width="23.85546875" customWidth="1"/>
    <col min="6" max="6" width="14.140625" customWidth="1"/>
    <col min="7" max="7" width="13.140625" customWidth="1"/>
    <col min="8" max="8" width="13.28515625" customWidth="1"/>
    <col min="9" max="9" width="14.42578125" customWidth="1"/>
    <col min="10" max="10" width="14.85546875" customWidth="1"/>
    <col min="11" max="11" width="14.5703125" customWidth="1"/>
    <col min="12" max="12" width="8.5703125" style="10" customWidth="1"/>
    <col min="13" max="13" width="7.85546875" style="10" customWidth="1"/>
    <col min="15" max="15" width="13" bestFit="1" customWidth="1"/>
  </cols>
  <sheetData>
    <row r="1" spans="1:17" s="27" customFormat="1" ht="15.6" customHeight="1" x14ac:dyDescent="0.25">
      <c r="L1" s="28"/>
      <c r="M1" s="28"/>
    </row>
    <row r="2" spans="1:17" ht="12" customHeight="1" x14ac:dyDescent="0.25">
      <c r="A2" s="37" t="s">
        <v>73</v>
      </c>
      <c r="B2" s="38"/>
      <c r="C2" s="38"/>
      <c r="D2" s="38"/>
      <c r="E2" s="38"/>
      <c r="F2" s="13"/>
      <c r="G2" s="13"/>
      <c r="H2" s="13"/>
      <c r="I2" s="13"/>
      <c r="J2" s="13"/>
      <c r="K2" s="13"/>
      <c r="L2" s="14"/>
      <c r="M2" s="15"/>
    </row>
    <row r="3" spans="1:17" ht="12" customHeight="1" x14ac:dyDescent="0.25">
      <c r="A3" s="39"/>
      <c r="B3" s="40"/>
      <c r="C3" s="40"/>
      <c r="D3" s="40"/>
      <c r="E3" s="40"/>
      <c r="F3" s="16"/>
      <c r="G3" s="16"/>
      <c r="H3" s="16"/>
      <c r="I3" s="16"/>
      <c r="J3" s="16"/>
      <c r="K3" s="16"/>
      <c r="L3" s="17"/>
      <c r="M3" s="18"/>
    </row>
    <row r="4" spans="1:17" s="1" customFormat="1" ht="23.25" customHeight="1" x14ac:dyDescent="0.2">
      <c r="A4" s="20" t="s">
        <v>0</v>
      </c>
      <c r="B4" s="2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" t="s">
        <v>54</v>
      </c>
      <c r="H4" s="20" t="s">
        <v>55</v>
      </c>
      <c r="I4" s="20" t="s">
        <v>56</v>
      </c>
      <c r="J4" s="20" t="s">
        <v>72</v>
      </c>
      <c r="K4" s="20" t="s">
        <v>6</v>
      </c>
      <c r="L4" s="21" t="s">
        <v>58</v>
      </c>
      <c r="M4" s="21" t="s">
        <v>57</v>
      </c>
    </row>
    <row r="5" spans="1:17" s="1" customFormat="1" ht="18" customHeight="1" x14ac:dyDescent="0.2">
      <c r="A5" s="6" t="s">
        <v>62</v>
      </c>
      <c r="B5" s="2" t="s">
        <v>8</v>
      </c>
      <c r="C5" s="2" t="s">
        <v>9</v>
      </c>
      <c r="D5" s="2" t="s">
        <v>10</v>
      </c>
      <c r="E5" s="7" t="s">
        <v>59</v>
      </c>
      <c r="F5" s="19">
        <f t="shared" ref="F5:K5" si="0">SUM(F6:F12)</f>
        <v>2939960627</v>
      </c>
      <c r="G5" s="19">
        <f t="shared" si="0"/>
        <v>233826000</v>
      </c>
      <c r="H5" s="19">
        <f t="shared" si="0"/>
        <v>63826000</v>
      </c>
      <c r="I5" s="19">
        <f t="shared" si="0"/>
        <v>3109960627</v>
      </c>
      <c r="J5" s="19">
        <f t="shared" si="0"/>
        <v>2929858176</v>
      </c>
      <c r="K5" s="19">
        <f t="shared" si="0"/>
        <v>2927808176</v>
      </c>
      <c r="L5" s="11">
        <f t="shared" ref="L5:L24" si="1">+J5/I5</f>
        <v>0.94208851088454637</v>
      </c>
      <c r="M5" s="11">
        <f t="shared" ref="M5:M24" si="2">+K5/I5</f>
        <v>0.94142933855220157</v>
      </c>
    </row>
    <row r="6" spans="1:17" ht="22.5" x14ac:dyDescent="0.25">
      <c r="A6" s="3" t="s">
        <v>7</v>
      </c>
      <c r="B6" s="4" t="s">
        <v>8</v>
      </c>
      <c r="C6" s="4" t="s">
        <v>9</v>
      </c>
      <c r="D6" s="4" t="s">
        <v>10</v>
      </c>
      <c r="E6" s="5" t="s">
        <v>11</v>
      </c>
      <c r="F6" s="30">
        <v>1516892577</v>
      </c>
      <c r="G6" s="30">
        <v>0</v>
      </c>
      <c r="H6" s="30">
        <v>25048000</v>
      </c>
      <c r="I6" s="30">
        <v>1491844577</v>
      </c>
      <c r="J6" s="30">
        <v>1485720454</v>
      </c>
      <c r="K6" s="30">
        <v>1485720454</v>
      </c>
      <c r="L6" s="25">
        <f t="shared" si="1"/>
        <v>0.99589493229092596</v>
      </c>
      <c r="M6" s="25">
        <f t="shared" si="2"/>
        <v>0.99589493229092596</v>
      </c>
      <c r="O6" s="9"/>
    </row>
    <row r="7" spans="1:17" x14ac:dyDescent="0.25">
      <c r="A7" s="3" t="s">
        <v>12</v>
      </c>
      <c r="B7" s="4" t="s">
        <v>8</v>
      </c>
      <c r="C7" s="4" t="s">
        <v>9</v>
      </c>
      <c r="D7" s="4" t="s">
        <v>10</v>
      </c>
      <c r="E7" s="5" t="s">
        <v>13</v>
      </c>
      <c r="F7" s="30">
        <v>232603968</v>
      </c>
      <c r="G7" s="30">
        <v>0</v>
      </c>
      <c r="H7" s="30">
        <v>38778000</v>
      </c>
      <c r="I7" s="30">
        <v>193825968</v>
      </c>
      <c r="J7" s="30">
        <v>192964775</v>
      </c>
      <c r="K7" s="30">
        <v>192964775</v>
      </c>
      <c r="L7" s="25">
        <f t="shared" si="1"/>
        <v>0.99555687502099821</v>
      </c>
      <c r="M7" s="25">
        <f t="shared" si="2"/>
        <v>0.99555687502099821</v>
      </c>
    </row>
    <row r="8" spans="1:17" x14ac:dyDescent="0.25">
      <c r="A8" s="3" t="s">
        <v>14</v>
      </c>
      <c r="B8" s="4" t="s">
        <v>8</v>
      </c>
      <c r="C8" s="4" t="s">
        <v>9</v>
      </c>
      <c r="D8" s="4" t="s">
        <v>10</v>
      </c>
      <c r="E8" s="5" t="s">
        <v>15</v>
      </c>
      <c r="F8" s="30">
        <v>489553746</v>
      </c>
      <c r="G8" s="30">
        <v>0</v>
      </c>
      <c r="H8" s="30">
        <v>0</v>
      </c>
      <c r="I8" s="30">
        <v>489553746</v>
      </c>
      <c r="J8" s="30">
        <v>487005208</v>
      </c>
      <c r="K8" s="30">
        <v>487005208</v>
      </c>
      <c r="L8" s="25">
        <f t="shared" si="1"/>
        <v>0.99479416096634266</v>
      </c>
      <c r="M8" s="25">
        <f t="shared" si="2"/>
        <v>0.99479416096634266</v>
      </c>
    </row>
    <row r="9" spans="1:17" s="27" customFormat="1" ht="33.75" x14ac:dyDescent="0.25">
      <c r="A9" s="3" t="s">
        <v>74</v>
      </c>
      <c r="B9" s="4" t="s">
        <v>8</v>
      </c>
      <c r="C9" s="4" t="s">
        <v>9</v>
      </c>
      <c r="D9" s="4" t="s">
        <v>10</v>
      </c>
      <c r="E9" s="5" t="s">
        <v>75</v>
      </c>
      <c r="F9" s="30">
        <v>0</v>
      </c>
      <c r="G9" s="30">
        <v>170000000</v>
      </c>
      <c r="H9" s="30">
        <v>0</v>
      </c>
      <c r="I9" s="30">
        <v>170000000</v>
      </c>
      <c r="J9" s="30">
        <v>0</v>
      </c>
      <c r="K9" s="30">
        <v>0</v>
      </c>
      <c r="L9" s="25"/>
      <c r="M9" s="25"/>
    </row>
    <row r="10" spans="1:17" ht="31.15" customHeight="1" x14ac:dyDescent="0.25">
      <c r="A10" s="3" t="s">
        <v>16</v>
      </c>
      <c r="B10" s="4" t="s">
        <v>8</v>
      </c>
      <c r="C10" s="4" t="s">
        <v>9</v>
      </c>
      <c r="D10" s="4" t="s">
        <v>10</v>
      </c>
      <c r="E10" s="5" t="s">
        <v>17</v>
      </c>
      <c r="F10" s="30">
        <v>13961340</v>
      </c>
      <c r="G10" s="30">
        <v>22802000</v>
      </c>
      <c r="H10" s="30">
        <v>0</v>
      </c>
      <c r="I10" s="30">
        <v>36763340</v>
      </c>
      <c r="J10" s="30">
        <v>36332714</v>
      </c>
      <c r="K10" s="30">
        <v>36332714</v>
      </c>
      <c r="L10" s="25">
        <f t="shared" si="1"/>
        <v>0.98828653762144569</v>
      </c>
      <c r="M10" s="25">
        <f t="shared" si="2"/>
        <v>0.98828653762144569</v>
      </c>
    </row>
    <row r="11" spans="1:17" ht="22.9" customHeight="1" x14ac:dyDescent="0.25">
      <c r="A11" s="3" t="s">
        <v>18</v>
      </c>
      <c r="B11" s="4" t="s">
        <v>8</v>
      </c>
      <c r="C11" s="4" t="s">
        <v>9</v>
      </c>
      <c r="D11" s="4" t="s">
        <v>10</v>
      </c>
      <c r="E11" s="5" t="s">
        <v>19</v>
      </c>
      <c r="F11" s="30">
        <v>85268146</v>
      </c>
      <c r="G11" s="30">
        <v>0</v>
      </c>
      <c r="H11" s="30">
        <v>0</v>
      </c>
      <c r="I11" s="30">
        <v>85268146</v>
      </c>
      <c r="J11" s="30">
        <v>85133975</v>
      </c>
      <c r="K11" s="30">
        <v>83083975</v>
      </c>
      <c r="L11" s="25">
        <f t="shared" si="1"/>
        <v>0.99842648156088676</v>
      </c>
      <c r="M11" s="25">
        <f t="shared" si="2"/>
        <v>0.97438467818920327</v>
      </c>
    </row>
    <row r="12" spans="1:17" ht="30" customHeight="1" x14ac:dyDescent="0.25">
      <c r="A12" s="3" t="s">
        <v>20</v>
      </c>
      <c r="B12" s="4" t="s">
        <v>8</v>
      </c>
      <c r="C12" s="4" t="s">
        <v>9</v>
      </c>
      <c r="D12" s="4" t="s">
        <v>10</v>
      </c>
      <c r="E12" s="5" t="s">
        <v>69</v>
      </c>
      <c r="F12" s="30">
        <v>601680850</v>
      </c>
      <c r="G12" s="30">
        <v>41024000</v>
      </c>
      <c r="H12" s="30">
        <v>0</v>
      </c>
      <c r="I12" s="30">
        <v>642704850</v>
      </c>
      <c r="J12" s="30">
        <v>642701050</v>
      </c>
      <c r="K12" s="30">
        <v>642701050</v>
      </c>
      <c r="L12" s="25">
        <f t="shared" si="1"/>
        <v>0.99999408748821483</v>
      </c>
      <c r="M12" s="25">
        <f t="shared" si="2"/>
        <v>0.99999408748821483</v>
      </c>
    </row>
    <row r="13" spans="1:17" ht="18" customHeight="1" x14ac:dyDescent="0.25">
      <c r="A13" s="6" t="s">
        <v>60</v>
      </c>
      <c r="B13" s="2" t="s">
        <v>8</v>
      </c>
      <c r="C13" s="2" t="s">
        <v>9</v>
      </c>
      <c r="D13" s="2" t="s">
        <v>10</v>
      </c>
      <c r="E13" s="7" t="s">
        <v>61</v>
      </c>
      <c r="F13" s="29">
        <f>SUM(F14:F26)</f>
        <v>434087464</v>
      </c>
      <c r="G13" s="29">
        <f t="shared" ref="G13:K13" si="3">SUM(G14:G26)</f>
        <v>109397505.7</v>
      </c>
      <c r="H13" s="29">
        <f t="shared" si="3"/>
        <v>100933414.7</v>
      </c>
      <c r="I13" s="29">
        <f t="shared" si="3"/>
        <v>442551555</v>
      </c>
      <c r="J13" s="29">
        <f t="shared" si="3"/>
        <v>436431376.29000008</v>
      </c>
      <c r="K13" s="29">
        <f t="shared" si="3"/>
        <v>366924005.49000001</v>
      </c>
      <c r="L13" s="11">
        <f t="shared" si="1"/>
        <v>0.98617069889179365</v>
      </c>
      <c r="M13" s="11">
        <f t="shared" si="2"/>
        <v>0.82911019370387251</v>
      </c>
      <c r="Q13" s="33"/>
    </row>
    <row r="14" spans="1:17" x14ac:dyDescent="0.25">
      <c r="A14" s="3" t="s">
        <v>21</v>
      </c>
      <c r="B14" s="4" t="s">
        <v>8</v>
      </c>
      <c r="C14" s="4" t="s">
        <v>9</v>
      </c>
      <c r="D14" s="4" t="s">
        <v>10</v>
      </c>
      <c r="E14" s="5" t="s">
        <v>22</v>
      </c>
      <c r="F14" s="26">
        <v>7629459</v>
      </c>
      <c r="G14" s="26">
        <v>3574000</v>
      </c>
      <c r="H14" s="26">
        <v>0</v>
      </c>
      <c r="I14" s="26">
        <v>11203459</v>
      </c>
      <c r="J14" s="26">
        <v>11203000</v>
      </c>
      <c r="K14" s="26">
        <v>11203000</v>
      </c>
      <c r="L14" s="12">
        <f t="shared" si="1"/>
        <v>0.9999590305101308</v>
      </c>
      <c r="M14" s="12">
        <f t="shared" si="2"/>
        <v>0.9999590305101308</v>
      </c>
    </row>
    <row r="15" spans="1:17" x14ac:dyDescent="0.25">
      <c r="A15" s="3" t="s">
        <v>32</v>
      </c>
      <c r="B15" s="4" t="s">
        <v>8</v>
      </c>
      <c r="C15" s="4" t="s">
        <v>9</v>
      </c>
      <c r="D15" s="4" t="s">
        <v>10</v>
      </c>
      <c r="E15" s="5" t="s">
        <v>42</v>
      </c>
      <c r="F15" s="30">
        <v>43000000</v>
      </c>
      <c r="G15" s="30">
        <v>0</v>
      </c>
      <c r="H15" s="30">
        <v>9067309</v>
      </c>
      <c r="I15" s="30">
        <v>33932691</v>
      </c>
      <c r="J15" s="30">
        <v>33932690.799999997</v>
      </c>
      <c r="K15" s="30">
        <v>0</v>
      </c>
      <c r="L15" s="12">
        <f t="shared" si="1"/>
        <v>0.99999999410597873</v>
      </c>
      <c r="M15" s="12">
        <f t="shared" si="2"/>
        <v>0</v>
      </c>
    </row>
    <row r="16" spans="1:17" x14ac:dyDescent="0.25">
      <c r="A16" s="3" t="s">
        <v>33</v>
      </c>
      <c r="B16" s="4" t="s">
        <v>8</v>
      </c>
      <c r="C16" s="4" t="s">
        <v>9</v>
      </c>
      <c r="D16" s="4" t="s">
        <v>10</v>
      </c>
      <c r="E16" s="5" t="s">
        <v>43</v>
      </c>
      <c r="F16" s="30">
        <v>1000000</v>
      </c>
      <c r="G16" s="30">
        <v>16583663</v>
      </c>
      <c r="H16" s="30">
        <v>12704989</v>
      </c>
      <c r="I16" s="30">
        <v>4878674</v>
      </c>
      <c r="J16" s="30">
        <v>0</v>
      </c>
      <c r="K16" s="30">
        <v>0</v>
      </c>
      <c r="L16" s="12">
        <f t="shared" si="1"/>
        <v>0</v>
      </c>
      <c r="M16" s="12">
        <f t="shared" si="2"/>
        <v>0</v>
      </c>
    </row>
    <row r="17" spans="1:13" x14ac:dyDescent="0.25">
      <c r="A17" s="3" t="s">
        <v>34</v>
      </c>
      <c r="B17" s="4" t="s">
        <v>8</v>
      </c>
      <c r="C17" s="4" t="s">
        <v>9</v>
      </c>
      <c r="D17" s="4" t="s">
        <v>10</v>
      </c>
      <c r="E17" s="5" t="s">
        <v>44</v>
      </c>
      <c r="F17" s="30">
        <v>52752134</v>
      </c>
      <c r="G17" s="30">
        <v>14516839</v>
      </c>
      <c r="H17" s="30">
        <v>3471278</v>
      </c>
      <c r="I17" s="30">
        <v>63797695</v>
      </c>
      <c r="J17" s="30">
        <v>63781366</v>
      </c>
      <c r="K17" s="30">
        <v>40157942</v>
      </c>
      <c r="L17" s="12">
        <f t="shared" si="1"/>
        <v>0.99974405031404345</v>
      </c>
      <c r="M17" s="12">
        <f t="shared" si="2"/>
        <v>0.62945756896075944</v>
      </c>
    </row>
    <row r="18" spans="1:13" x14ac:dyDescent="0.25">
      <c r="A18" s="3" t="s">
        <v>35</v>
      </c>
      <c r="B18" s="4" t="s">
        <v>8</v>
      </c>
      <c r="C18" s="4" t="s">
        <v>9</v>
      </c>
      <c r="D18" s="4" t="s">
        <v>10</v>
      </c>
      <c r="E18" s="5" t="s">
        <v>45</v>
      </c>
      <c r="F18" s="30">
        <v>111270541</v>
      </c>
      <c r="G18" s="30">
        <v>36626073</v>
      </c>
      <c r="H18" s="30">
        <v>41931250</v>
      </c>
      <c r="I18" s="30">
        <v>105965364</v>
      </c>
      <c r="J18" s="30">
        <v>105826169</v>
      </c>
      <c r="K18" s="30">
        <v>104398169</v>
      </c>
      <c r="L18" s="12">
        <f t="shared" si="1"/>
        <v>0.99868641040104389</v>
      </c>
      <c r="M18" s="12">
        <f t="shared" si="2"/>
        <v>0.98521030890810701</v>
      </c>
    </row>
    <row r="19" spans="1:13" ht="22.5" x14ac:dyDescent="0.25">
      <c r="A19" s="3" t="s">
        <v>36</v>
      </c>
      <c r="B19" s="4" t="s">
        <v>8</v>
      </c>
      <c r="C19" s="4" t="s">
        <v>9</v>
      </c>
      <c r="D19" s="4" t="s">
        <v>10</v>
      </c>
      <c r="E19" s="5" t="s">
        <v>46</v>
      </c>
      <c r="F19" s="30">
        <v>71500000</v>
      </c>
      <c r="G19" s="30">
        <v>3025000</v>
      </c>
      <c r="H19" s="30">
        <v>8606397.6999999993</v>
      </c>
      <c r="I19" s="30">
        <v>65918602.299999997</v>
      </c>
      <c r="J19" s="30">
        <v>65821632.799999997</v>
      </c>
      <c r="K19" s="30">
        <v>61267969.799999997</v>
      </c>
      <c r="L19" s="12">
        <f t="shared" si="1"/>
        <v>0.99852895090889993</v>
      </c>
      <c r="M19" s="12">
        <f t="shared" si="2"/>
        <v>0.92944886059879339</v>
      </c>
    </row>
    <row r="20" spans="1:13" x14ac:dyDescent="0.25">
      <c r="A20" s="3" t="s">
        <v>37</v>
      </c>
      <c r="B20" s="4" t="s">
        <v>8</v>
      </c>
      <c r="C20" s="4" t="s">
        <v>9</v>
      </c>
      <c r="D20" s="4" t="s">
        <v>10</v>
      </c>
      <c r="E20" s="5" t="s">
        <v>47</v>
      </c>
      <c r="F20" s="30">
        <v>2500000</v>
      </c>
      <c r="G20" s="30">
        <v>0</v>
      </c>
      <c r="H20" s="30">
        <v>429763</v>
      </c>
      <c r="I20" s="30">
        <v>2070237</v>
      </c>
      <c r="J20" s="30">
        <v>1951137</v>
      </c>
      <c r="K20" s="30">
        <v>1951137</v>
      </c>
      <c r="L20" s="12">
        <f t="shared" si="1"/>
        <v>0.942470354843431</v>
      </c>
      <c r="M20" s="12">
        <f t="shared" si="2"/>
        <v>0.942470354843431</v>
      </c>
    </row>
    <row r="21" spans="1:13" x14ac:dyDescent="0.25">
      <c r="A21" s="3" t="s">
        <v>38</v>
      </c>
      <c r="B21" s="4" t="s">
        <v>8</v>
      </c>
      <c r="C21" s="4" t="s">
        <v>9</v>
      </c>
      <c r="D21" s="4" t="s">
        <v>10</v>
      </c>
      <c r="E21" s="5" t="s">
        <v>48</v>
      </c>
      <c r="F21" s="30">
        <v>50500000</v>
      </c>
      <c r="G21" s="30">
        <v>88969</v>
      </c>
      <c r="H21" s="30">
        <v>2705111</v>
      </c>
      <c r="I21" s="30">
        <v>47883858</v>
      </c>
      <c r="J21" s="30">
        <v>47832788.969999999</v>
      </c>
      <c r="K21" s="30">
        <v>47832788.969999999</v>
      </c>
      <c r="L21" s="12">
        <f t="shared" si="1"/>
        <v>0.99893348129968973</v>
      </c>
      <c r="M21" s="12">
        <f t="shared" si="2"/>
        <v>0.99893348129968973</v>
      </c>
    </row>
    <row r="22" spans="1:13" x14ac:dyDescent="0.25">
      <c r="A22" s="3" t="s">
        <v>39</v>
      </c>
      <c r="B22" s="4" t="s">
        <v>8</v>
      </c>
      <c r="C22" s="4" t="s">
        <v>9</v>
      </c>
      <c r="D22" s="4" t="s">
        <v>10</v>
      </c>
      <c r="E22" s="5" t="s">
        <v>49</v>
      </c>
      <c r="F22" s="30">
        <v>31820000</v>
      </c>
      <c r="G22" s="30">
        <v>0</v>
      </c>
      <c r="H22" s="30">
        <v>5900226</v>
      </c>
      <c r="I22" s="30">
        <v>25919774</v>
      </c>
      <c r="J22" s="30">
        <v>25919774</v>
      </c>
      <c r="K22" s="30">
        <v>25919774</v>
      </c>
      <c r="L22" s="12">
        <f t="shared" si="1"/>
        <v>1</v>
      </c>
      <c r="M22" s="12">
        <f t="shared" si="2"/>
        <v>1</v>
      </c>
    </row>
    <row r="23" spans="1:13" x14ac:dyDescent="0.25">
      <c r="A23" s="3" t="s">
        <v>40</v>
      </c>
      <c r="B23" s="4" t="s">
        <v>8</v>
      </c>
      <c r="C23" s="4" t="s">
        <v>9</v>
      </c>
      <c r="D23" s="4" t="s">
        <v>10</v>
      </c>
      <c r="E23" s="5" t="s">
        <v>50</v>
      </c>
      <c r="F23" s="30">
        <v>48000000</v>
      </c>
      <c r="G23" s="30">
        <v>1700000</v>
      </c>
      <c r="H23" s="30">
        <v>3000900</v>
      </c>
      <c r="I23" s="30">
        <v>46699100</v>
      </c>
      <c r="J23" s="30">
        <v>46699100</v>
      </c>
      <c r="K23" s="30">
        <v>40829559</v>
      </c>
      <c r="L23" s="12">
        <f t="shared" si="1"/>
        <v>1</v>
      </c>
      <c r="M23" s="12">
        <f t="shared" si="2"/>
        <v>0.87431147495347872</v>
      </c>
    </row>
    <row r="24" spans="1:13" x14ac:dyDescent="0.25">
      <c r="A24" s="3" t="s">
        <v>41</v>
      </c>
      <c r="B24" s="4" t="s">
        <v>8</v>
      </c>
      <c r="C24" s="4" t="s">
        <v>9</v>
      </c>
      <c r="D24" s="4" t="s">
        <v>10</v>
      </c>
      <c r="E24" s="5" t="s">
        <v>51</v>
      </c>
      <c r="F24" s="30">
        <v>9000000</v>
      </c>
      <c r="G24" s="30">
        <v>27733911</v>
      </c>
      <c r="H24" s="30">
        <v>10514556</v>
      </c>
      <c r="I24" s="30">
        <v>26219355</v>
      </c>
      <c r="J24" s="30">
        <v>25588473</v>
      </c>
      <c r="K24" s="30">
        <v>25563421</v>
      </c>
      <c r="L24" s="12">
        <f t="shared" si="1"/>
        <v>0.97593830969526141</v>
      </c>
      <c r="M24" s="12">
        <f t="shared" si="2"/>
        <v>0.97498283233893435</v>
      </c>
    </row>
    <row r="25" spans="1:13" ht="22.15" customHeight="1" x14ac:dyDescent="0.25">
      <c r="A25" s="3" t="s">
        <v>52</v>
      </c>
      <c r="B25" s="4" t="s">
        <v>8</v>
      </c>
      <c r="C25" s="4" t="s">
        <v>9</v>
      </c>
      <c r="D25" s="4" t="s">
        <v>10</v>
      </c>
      <c r="E25" s="5" t="s">
        <v>53</v>
      </c>
      <c r="F25" s="30">
        <v>4215330</v>
      </c>
      <c r="G25" s="30">
        <v>5549050.7000000002</v>
      </c>
      <c r="H25" s="30">
        <v>2238536</v>
      </c>
      <c r="I25" s="30">
        <v>7525844.7000000002</v>
      </c>
      <c r="J25" s="30">
        <v>7338344</v>
      </c>
      <c r="K25" s="30">
        <v>7263344</v>
      </c>
      <c r="L25" s="12">
        <v>0</v>
      </c>
      <c r="M25" s="12">
        <v>0</v>
      </c>
    </row>
    <row r="26" spans="1:13" s="22" customFormat="1" x14ac:dyDescent="0.25">
      <c r="A26" s="3" t="s">
        <v>70</v>
      </c>
      <c r="B26" s="4" t="s">
        <v>8</v>
      </c>
      <c r="C26" s="4" t="s">
        <v>9</v>
      </c>
      <c r="D26" s="4" t="s">
        <v>10</v>
      </c>
      <c r="E26" s="5" t="s">
        <v>71</v>
      </c>
      <c r="F26" s="30">
        <v>900000</v>
      </c>
      <c r="G26" s="30">
        <v>0</v>
      </c>
      <c r="H26" s="30">
        <v>363099</v>
      </c>
      <c r="I26" s="30">
        <v>536901</v>
      </c>
      <c r="J26" s="30">
        <v>536900.72</v>
      </c>
      <c r="K26" s="30">
        <v>536900.72</v>
      </c>
      <c r="L26" s="12">
        <f t="shared" ref="L26" si="4">+J26/I26</f>
        <v>0.99999947848858539</v>
      </c>
      <c r="M26" s="12">
        <f t="shared" ref="M26" si="5">+K26/I26</f>
        <v>0.99999947848858539</v>
      </c>
    </row>
    <row r="27" spans="1:13" ht="18" customHeight="1" x14ac:dyDescent="0.25">
      <c r="A27" s="6" t="s">
        <v>63</v>
      </c>
      <c r="B27" s="2" t="s">
        <v>8</v>
      </c>
      <c r="C27" s="2" t="s">
        <v>9</v>
      </c>
      <c r="D27" s="2" t="s">
        <v>10</v>
      </c>
      <c r="E27" s="7" t="s">
        <v>64</v>
      </c>
      <c r="F27" s="31">
        <f>SUM(F28:F30)</f>
        <v>49872296</v>
      </c>
      <c r="G27" s="31">
        <f t="shared" ref="G27" si="6">SUM(G28:G30)</f>
        <v>0</v>
      </c>
      <c r="H27" s="31">
        <f t="shared" ref="H27" si="7">SUM(H28:H30)</f>
        <v>10340971</v>
      </c>
      <c r="I27" s="31">
        <f t="shared" ref="I27" si="8">SUM(I28:I30)</f>
        <v>39531325</v>
      </c>
      <c r="J27" s="31">
        <f t="shared" ref="J27" si="9">SUM(J28:J30)</f>
        <v>38963164.289999999</v>
      </c>
      <c r="K27" s="31">
        <f t="shared" ref="K27" si="10">SUM(K28:K30)</f>
        <v>38963164.289999999</v>
      </c>
      <c r="L27" s="11">
        <f>+J27/I27</f>
        <v>0.98562758242988313</v>
      </c>
      <c r="M27" s="11">
        <f>+K27/I27</f>
        <v>0.98562758242988313</v>
      </c>
    </row>
    <row r="28" spans="1:13" ht="19.5" customHeight="1" x14ac:dyDescent="0.25">
      <c r="A28" s="3" t="s">
        <v>23</v>
      </c>
      <c r="B28" s="4" t="s">
        <v>8</v>
      </c>
      <c r="C28" s="4" t="s">
        <v>24</v>
      </c>
      <c r="D28" s="4" t="s">
        <v>25</v>
      </c>
      <c r="E28" s="5" t="s">
        <v>26</v>
      </c>
      <c r="F28" s="30">
        <v>6196439</v>
      </c>
      <c r="G28" s="30">
        <v>0</v>
      </c>
      <c r="H28" s="30">
        <v>0</v>
      </c>
      <c r="I28" s="30">
        <v>6196439</v>
      </c>
      <c r="J28" s="30">
        <v>5628279</v>
      </c>
      <c r="K28" s="30">
        <v>5628279</v>
      </c>
      <c r="L28" s="12">
        <f>+J28/I28</f>
        <v>0.90830862693879499</v>
      </c>
      <c r="M28" s="12">
        <f>+K28/I28</f>
        <v>0.90830862693879499</v>
      </c>
    </row>
    <row r="29" spans="1:13" ht="31.15" customHeight="1" x14ac:dyDescent="0.25">
      <c r="A29" s="3" t="s">
        <v>27</v>
      </c>
      <c r="B29" s="4" t="s">
        <v>8</v>
      </c>
      <c r="C29" s="4" t="s">
        <v>9</v>
      </c>
      <c r="D29" s="4" t="s">
        <v>10</v>
      </c>
      <c r="E29" s="5" t="s">
        <v>28</v>
      </c>
      <c r="F29" s="30">
        <v>39064131</v>
      </c>
      <c r="G29" s="30">
        <v>0</v>
      </c>
      <c r="H29" s="30">
        <v>5729245</v>
      </c>
      <c r="I29" s="30">
        <v>33334886</v>
      </c>
      <c r="J29" s="30">
        <v>33334885.289999999</v>
      </c>
      <c r="K29" s="30">
        <v>33334885.289999999</v>
      </c>
      <c r="L29" s="12">
        <f>+J29/I29</f>
        <v>0.99999997870099211</v>
      </c>
      <c r="M29" s="12">
        <f>+K29/I29</f>
        <v>0.99999997870099211</v>
      </c>
    </row>
    <row r="30" spans="1:13" ht="22.5" x14ac:dyDescent="0.25">
      <c r="A30" s="3" t="s">
        <v>29</v>
      </c>
      <c r="B30" s="4" t="s">
        <v>8</v>
      </c>
      <c r="C30" s="4" t="s">
        <v>9</v>
      </c>
      <c r="D30" s="4" t="s">
        <v>10</v>
      </c>
      <c r="E30" s="5" t="s">
        <v>30</v>
      </c>
      <c r="F30" s="30">
        <v>4611726</v>
      </c>
      <c r="G30" s="30">
        <v>0</v>
      </c>
      <c r="H30" s="30">
        <v>4611726</v>
      </c>
      <c r="I30" s="30">
        <v>0</v>
      </c>
      <c r="J30" s="30">
        <v>0</v>
      </c>
      <c r="K30" s="30">
        <v>0</v>
      </c>
      <c r="L30" s="12"/>
      <c r="M30" s="12"/>
    </row>
    <row r="31" spans="1:13" ht="18" customHeight="1" x14ac:dyDescent="0.25">
      <c r="A31" s="6" t="s">
        <v>65</v>
      </c>
      <c r="B31" s="2" t="s">
        <v>8</v>
      </c>
      <c r="C31" s="2" t="s">
        <v>9</v>
      </c>
      <c r="D31" s="2" t="s">
        <v>10</v>
      </c>
      <c r="E31" s="7" t="s">
        <v>66</v>
      </c>
      <c r="F31" s="31">
        <f>+F32</f>
        <v>475000000</v>
      </c>
      <c r="G31" s="31">
        <f t="shared" ref="G31" si="11">+G32</f>
        <v>0</v>
      </c>
      <c r="H31" s="31">
        <f t="shared" ref="H31" si="12">+H32</f>
        <v>0</v>
      </c>
      <c r="I31" s="31">
        <f t="shared" ref="I31" si="13">+I32</f>
        <v>475000000</v>
      </c>
      <c r="J31" s="31">
        <f t="shared" ref="J31" si="14">+J32</f>
        <v>242967282</v>
      </c>
      <c r="K31" s="31">
        <f t="shared" ref="K31" si="15">+K32</f>
        <v>207905604</v>
      </c>
      <c r="L31" s="11">
        <f>+J31/I31</f>
        <v>0.51151006736842108</v>
      </c>
      <c r="M31" s="11">
        <f>+K31/I31</f>
        <v>0.43769600842105261</v>
      </c>
    </row>
    <row r="32" spans="1:13" ht="34.9" customHeight="1" x14ac:dyDescent="0.25">
      <c r="A32" s="3" t="s">
        <v>31</v>
      </c>
      <c r="B32" s="4" t="s">
        <v>8</v>
      </c>
      <c r="C32" s="4" t="s">
        <v>24</v>
      </c>
      <c r="D32" s="4" t="s">
        <v>10</v>
      </c>
      <c r="E32" s="5" t="s">
        <v>68</v>
      </c>
      <c r="F32" s="30">
        <v>475000000</v>
      </c>
      <c r="G32" s="30">
        <v>0</v>
      </c>
      <c r="H32" s="30">
        <v>0</v>
      </c>
      <c r="I32" s="30">
        <v>475000000</v>
      </c>
      <c r="J32" s="30">
        <v>242967282</v>
      </c>
      <c r="K32" s="30">
        <v>207905604</v>
      </c>
      <c r="L32" s="12">
        <f>+J32/I32</f>
        <v>0.51151006736842108</v>
      </c>
      <c r="M32" s="12">
        <f>+K32/I32</f>
        <v>0.43769600842105261</v>
      </c>
    </row>
    <row r="33" spans="1:13" s="8" customFormat="1" ht="23.45" customHeight="1" x14ac:dyDescent="0.2">
      <c r="A33" s="34" t="s">
        <v>67</v>
      </c>
      <c r="B33" s="35"/>
      <c r="C33" s="35"/>
      <c r="D33" s="35"/>
      <c r="E33" s="36"/>
      <c r="F33" s="32">
        <f t="shared" ref="F33:K33" si="16">+F31+F27+F13+F5</f>
        <v>3898920387</v>
      </c>
      <c r="G33" s="32">
        <f t="shared" si="16"/>
        <v>343223505.69999999</v>
      </c>
      <c r="H33" s="32">
        <f t="shared" si="16"/>
        <v>175100385.69999999</v>
      </c>
      <c r="I33" s="32">
        <f t="shared" si="16"/>
        <v>4067043507</v>
      </c>
      <c r="J33" s="32">
        <f t="shared" si="16"/>
        <v>3648219998.5799999</v>
      </c>
      <c r="K33" s="32">
        <f t="shared" si="16"/>
        <v>3541600949.7799997</v>
      </c>
      <c r="L33" s="23">
        <f>+J33/I33</f>
        <v>0.89702015537843616</v>
      </c>
      <c r="M33" s="23">
        <f>+K33/I33</f>
        <v>0.87080478575760656</v>
      </c>
    </row>
    <row r="34" spans="1:13" s="8" customFormat="1" ht="42.6" customHeight="1" x14ac:dyDescent="0.2"/>
    <row r="35" spans="1:13" s="8" customFormat="1" ht="8.4499999999999993" customHeight="1" x14ac:dyDescent="0.2"/>
    <row r="36" spans="1:13" ht="11.45" customHeight="1" x14ac:dyDescent="0.25">
      <c r="L36"/>
      <c r="M36"/>
    </row>
    <row r="37" spans="1:13" ht="11.45" customHeight="1" x14ac:dyDescent="0.25">
      <c r="L37"/>
      <c r="M37"/>
    </row>
    <row r="38" spans="1:13" s="24" customFormat="1" ht="23.25" customHeight="1" x14ac:dyDescent="0.2"/>
    <row r="39" spans="1:13" s="1" customFormat="1" ht="18" customHeight="1" x14ac:dyDescent="0.2"/>
    <row r="40" spans="1:13" x14ac:dyDescent="0.25">
      <c r="L40"/>
      <c r="M40"/>
    </row>
    <row r="41" spans="1:13" x14ac:dyDescent="0.25">
      <c r="L41"/>
      <c r="M41"/>
    </row>
    <row r="42" spans="1:13" x14ac:dyDescent="0.25">
      <c r="L42"/>
      <c r="M42"/>
    </row>
    <row r="43" spans="1:13" ht="30.6" customHeight="1" x14ac:dyDescent="0.25">
      <c r="L43"/>
      <c r="M43"/>
    </row>
    <row r="44" spans="1:13" x14ac:dyDescent="0.25">
      <c r="L44"/>
      <c r="M44"/>
    </row>
    <row r="45" spans="1:13" x14ac:dyDescent="0.25">
      <c r="L45"/>
      <c r="M45"/>
    </row>
    <row r="46" spans="1:13" ht="18" customHeight="1" x14ac:dyDescent="0.25">
      <c r="L46"/>
      <c r="M46"/>
    </row>
    <row r="47" spans="1:13" x14ac:dyDescent="0.25">
      <c r="L47"/>
      <c r="M47"/>
    </row>
    <row r="48" spans="1:13" x14ac:dyDescent="0.25">
      <c r="L48"/>
      <c r="M48"/>
    </row>
    <row r="49" spans="12:13" x14ac:dyDescent="0.25">
      <c r="L49"/>
      <c r="M49"/>
    </row>
    <row r="50" spans="12:13" x14ac:dyDescent="0.25">
      <c r="L50"/>
      <c r="M50"/>
    </row>
    <row r="51" spans="12:13" x14ac:dyDescent="0.25">
      <c r="L51"/>
      <c r="M51"/>
    </row>
    <row r="52" spans="12:13" x14ac:dyDescent="0.25">
      <c r="L52"/>
      <c r="M52"/>
    </row>
    <row r="53" spans="12:13" x14ac:dyDescent="0.25">
      <c r="L53"/>
      <c r="M53"/>
    </row>
    <row r="54" spans="12:13" x14ac:dyDescent="0.25">
      <c r="L54"/>
      <c r="M54"/>
    </row>
    <row r="55" spans="12:13" ht="18.75" customHeight="1" x14ac:dyDescent="0.25">
      <c r="L55"/>
      <c r="M55"/>
    </row>
    <row r="56" spans="12:13" ht="18.75" customHeight="1" x14ac:dyDescent="0.25">
      <c r="L56"/>
      <c r="M56"/>
    </row>
    <row r="57" spans="12:13" x14ac:dyDescent="0.25">
      <c r="L57"/>
      <c r="M57"/>
    </row>
    <row r="58" spans="12:13" x14ac:dyDescent="0.25">
      <c r="L58"/>
      <c r="M58"/>
    </row>
    <row r="59" spans="12:13" ht="18" customHeight="1" x14ac:dyDescent="0.25">
      <c r="L59"/>
      <c r="M59"/>
    </row>
    <row r="60" spans="12:13" ht="23.45" customHeight="1" x14ac:dyDescent="0.25">
      <c r="L60"/>
      <c r="M60"/>
    </row>
    <row r="61" spans="12:13" ht="34.9" customHeight="1" x14ac:dyDescent="0.25">
      <c r="L61"/>
      <c r="M61"/>
    </row>
    <row r="62" spans="12:13" x14ac:dyDescent="0.25">
      <c r="L62"/>
      <c r="M62"/>
    </row>
    <row r="63" spans="12:13" ht="18" customHeight="1" x14ac:dyDescent="0.25">
      <c r="L63"/>
      <c r="M63"/>
    </row>
    <row r="64" spans="12:13" ht="50.45" customHeight="1" x14ac:dyDescent="0.25">
      <c r="L64"/>
      <c r="M64"/>
    </row>
    <row r="65" spans="12:13" s="8" customFormat="1" ht="22.9" customHeight="1" x14ac:dyDescent="0.2"/>
    <row r="66" spans="12:13" ht="20.25" customHeight="1" x14ac:dyDescent="0.25">
      <c r="L66"/>
      <c r="M66"/>
    </row>
    <row r="67" spans="12:13" x14ac:dyDescent="0.25">
      <c r="L67"/>
      <c r="M67"/>
    </row>
    <row r="68" spans="12:13" ht="14.45" customHeight="1" x14ac:dyDescent="0.25">
      <c r="L68"/>
      <c r="M68"/>
    </row>
    <row r="69" spans="12:13" x14ac:dyDescent="0.25">
      <c r="L69"/>
      <c r="M69"/>
    </row>
    <row r="70" spans="12:13" x14ac:dyDescent="0.25">
      <c r="L70"/>
      <c r="M70"/>
    </row>
    <row r="71" spans="12:13" x14ac:dyDescent="0.25">
      <c r="L71"/>
      <c r="M71"/>
    </row>
    <row r="72" spans="12:13" x14ac:dyDescent="0.25">
      <c r="L72"/>
      <c r="M72"/>
    </row>
  </sheetData>
  <mergeCells count="2">
    <mergeCell ref="A33:E33"/>
    <mergeCell ref="A2:E3"/>
  </mergeCells>
  <pageMargins left="0.19685039370078741" right="0.15748031496062992" top="0.19685039370078741" bottom="0.15748031496062992" header="0.19685039370078741" footer="0.15748031496062992"/>
  <pageSetup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Yicela León Ramirez</dc:creator>
  <cp:lastModifiedBy>Diana Carolina Pinzón Velandia</cp:lastModifiedBy>
  <cp:lastPrinted>2017-07-24T17:00:50Z</cp:lastPrinted>
  <dcterms:created xsi:type="dcterms:W3CDTF">2015-11-30T23:48:11Z</dcterms:created>
  <dcterms:modified xsi:type="dcterms:W3CDTF">2018-12-10T20:33:59Z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